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codeName="ThisWorkbook"/>
  <mc:AlternateContent xmlns:mc="http://schemas.openxmlformats.org/markup-compatibility/2006">
    <mc:Choice Requires="x15">
      <x15ac:absPath xmlns:x15ac="http://schemas.microsoft.com/office/spreadsheetml/2010/11/ac" url="D:\Informes 2025\Informes trimestrales y cuenta pública\Tercer trimestre\Información LDF\"/>
    </mc:Choice>
  </mc:AlternateContent>
  <xr:revisionPtr revIDLastSave="0" documentId="13_ncr:1_{80AEE692-0EAF-47B1-BB69-2EFE87933240}" xr6:coauthVersionLast="47" xr6:coauthVersionMax="47" xr10:uidLastSave="{00000000-0000-0000-0000-000000000000}"/>
  <workbookProtection workbookAlgorithmName="SHA-512" workbookHashValue="ypn6LP6VCmnHv0sUzJb3wPbEug26ketlo5vhqoNw5K3I5O5avUqzLlxAlXEXJOh+ywZNIgS0CaJCqdDQiMVLUA==" workbookSaltValue="gE1Rsbua277JjcwYBe5vPg==" workbookSpinCount="100000" lockStructure="1"/>
  <bookViews>
    <workbookView xWindow="-120" yWindow="-120" windowWidth="29040" windowHeight="15720" xr2:uid="{00000000-000D-0000-FFFF-FFFF00000000}"/>
  </bookViews>
  <sheets>
    <sheet name="EAI_DET" sheetId="1" r:id="rId1"/>
  </sheets>
  <definedNames>
    <definedName name="_xlnm.Print_Area" localSheetId="0">EAI_DET!$B$2:$H$79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7" i="1" l="1"/>
  <c r="G17" i="1"/>
  <c r="F30" i="1"/>
  <c r="G30" i="1"/>
  <c r="H32" i="1"/>
  <c r="H33" i="1"/>
  <c r="H34" i="1"/>
  <c r="H35" i="1"/>
  <c r="H31" i="1"/>
  <c r="H77" i="1"/>
  <c r="H76" i="1"/>
  <c r="H71" i="1"/>
  <c r="H70" i="1" s="1"/>
  <c r="H66" i="1"/>
  <c r="H65" i="1"/>
  <c r="H64" i="1"/>
  <c r="H63" i="1"/>
  <c r="H62" i="1" s="1"/>
  <c r="H58" i="1"/>
  <c r="H59" i="1"/>
  <c r="H60" i="1"/>
  <c r="H61" i="1"/>
  <c r="H50" i="1"/>
  <c r="H51" i="1"/>
  <c r="H52" i="1"/>
  <c r="H53" i="1"/>
  <c r="H54" i="1"/>
  <c r="H55" i="1"/>
  <c r="H56" i="1"/>
  <c r="H49" i="1"/>
  <c r="H41" i="1"/>
  <c r="H40" i="1"/>
  <c r="H38" i="1"/>
  <c r="H36" i="1"/>
  <c r="H19" i="1"/>
  <c r="H20" i="1"/>
  <c r="H21" i="1"/>
  <c r="H22" i="1"/>
  <c r="H23" i="1"/>
  <c r="H24" i="1"/>
  <c r="H25" i="1"/>
  <c r="H26" i="1"/>
  <c r="H27" i="1"/>
  <c r="H28" i="1"/>
  <c r="H29" i="1"/>
  <c r="H10" i="1"/>
  <c r="H11" i="1"/>
  <c r="H12" i="1"/>
  <c r="H13" i="1"/>
  <c r="H14" i="1"/>
  <c r="H15" i="1"/>
  <c r="H16" i="1"/>
  <c r="E71" i="1"/>
  <c r="E70" i="1" s="1"/>
  <c r="E77" i="1"/>
  <c r="E76" i="1"/>
  <c r="E64" i="1"/>
  <c r="E63" i="1"/>
  <c r="E66" i="1"/>
  <c r="E65" i="1"/>
  <c r="E59" i="1"/>
  <c r="E60" i="1"/>
  <c r="E61" i="1"/>
  <c r="E57" i="1" s="1"/>
  <c r="E58" i="1"/>
  <c r="E50" i="1"/>
  <c r="E51" i="1"/>
  <c r="E52" i="1"/>
  <c r="E53" i="1"/>
  <c r="E54" i="1"/>
  <c r="E55" i="1"/>
  <c r="E56" i="1"/>
  <c r="E49" i="1"/>
  <c r="E32" i="1"/>
  <c r="E33" i="1"/>
  <c r="E34" i="1"/>
  <c r="E35" i="1"/>
  <c r="E36" i="1"/>
  <c r="E38" i="1"/>
  <c r="E40" i="1"/>
  <c r="E41" i="1"/>
  <c r="E31" i="1"/>
  <c r="E20" i="1"/>
  <c r="E21" i="1"/>
  <c r="E22" i="1"/>
  <c r="E23" i="1"/>
  <c r="E24" i="1"/>
  <c r="E25" i="1"/>
  <c r="E26" i="1"/>
  <c r="E27" i="1"/>
  <c r="E28" i="1"/>
  <c r="E29" i="1"/>
  <c r="E19" i="1"/>
  <c r="E11" i="1"/>
  <c r="E12" i="1"/>
  <c r="E13" i="1"/>
  <c r="E14" i="1"/>
  <c r="E15" i="1"/>
  <c r="E16" i="1"/>
  <c r="E10" i="1"/>
  <c r="G78" i="1"/>
  <c r="F78" i="1"/>
  <c r="D78" i="1"/>
  <c r="C78" i="1"/>
  <c r="G70" i="1"/>
  <c r="F70" i="1"/>
  <c r="D70" i="1"/>
  <c r="C70" i="1"/>
  <c r="G62" i="1"/>
  <c r="F62" i="1"/>
  <c r="D62" i="1"/>
  <c r="C62" i="1"/>
  <c r="G57" i="1"/>
  <c r="F57" i="1"/>
  <c r="D57" i="1"/>
  <c r="C57" i="1"/>
  <c r="G48" i="1"/>
  <c r="F48" i="1"/>
  <c r="D48" i="1"/>
  <c r="C48" i="1"/>
  <c r="G39" i="1"/>
  <c r="H39" i="1" s="1"/>
  <c r="F39" i="1"/>
  <c r="D39" i="1"/>
  <c r="C39" i="1"/>
  <c r="G37" i="1"/>
  <c r="F37" i="1"/>
  <c r="D37" i="1"/>
  <c r="E37" i="1" s="1"/>
  <c r="C37" i="1"/>
  <c r="D30" i="1"/>
  <c r="C30" i="1"/>
  <c r="D17" i="1"/>
  <c r="C17" i="1"/>
  <c r="H37" i="1"/>
  <c r="E39" i="1"/>
  <c r="D68" i="1" l="1"/>
  <c r="C43" i="1"/>
  <c r="G68" i="1"/>
  <c r="F68" i="1"/>
  <c r="H78" i="1"/>
  <c r="D43" i="1"/>
  <c r="E30" i="1"/>
  <c r="E62" i="1"/>
  <c r="E78" i="1"/>
  <c r="H30" i="1"/>
  <c r="C68" i="1"/>
  <c r="C73" i="1" s="1"/>
  <c r="H57" i="1"/>
  <c r="H48" i="1"/>
  <c r="E48" i="1"/>
  <c r="E68" i="1" s="1"/>
  <c r="G43" i="1"/>
  <c r="F43" i="1"/>
  <c r="H17" i="1"/>
  <c r="E17" i="1"/>
  <c r="G73" i="1" l="1"/>
  <c r="D73" i="1"/>
  <c r="F73" i="1"/>
  <c r="H43" i="1"/>
  <c r="E43" i="1"/>
  <c r="E73" i="1" s="1"/>
  <c r="H68" i="1"/>
  <c r="H73" i="1" l="1"/>
</calcChain>
</file>

<file path=xl/sharedStrings.xml><?xml version="1.0" encoding="utf-8"?>
<sst xmlns="http://schemas.openxmlformats.org/spreadsheetml/2006/main" count="89" uniqueCount="78">
  <si>
    <t>ASEC_EAID_2doTRIM_V7</t>
  </si>
  <si>
    <t>Estado Analítico de Ingresos Detallado - LDF</t>
  </si>
  <si>
    <t>(PESOS)</t>
  </si>
  <si>
    <t>Concepto ( c )</t>
  </si>
  <si>
    <t>Ingreso</t>
  </si>
  <si>
    <t>Diferencia (e)</t>
  </si>
  <si>
    <t>Estimado (d)</t>
  </si>
  <si>
    <t>Ampliaciones/ (Reducciones)</t>
  </si>
  <si>
    <t>Modificado</t>
  </si>
  <si>
    <t>Devengado</t>
  </si>
  <si>
    <t>Recaudado</t>
  </si>
  <si>
    <t>Ingresos de Libre Disposición</t>
  </si>
  <si>
    <t>A. Impuestos</t>
  </si>
  <si>
    <t>B. Cuotas y Aportaciones de Seguridad Social</t>
  </si>
  <si>
    <t>C. Contribuciones de Mejoras</t>
  </si>
  <si>
    <t>D. Derechos</t>
  </si>
  <si>
    <t>E. Productos</t>
  </si>
  <si>
    <t>F. Aprovechamientos</t>
  </si>
  <si>
    <t>G. Ingresos por Venta de Bienes y Prestación de Servicios</t>
  </si>
  <si>
    <t>H. Participaciones</t>
  </si>
  <si>
    <t>(H=h1+h2+h3+h4+h5+h6+h7+h8+h9+h10+h11)</t>
  </si>
  <si>
    <t xml:space="preserve">h1) Fondo General de Participaciones </t>
  </si>
  <si>
    <t>h2) Fondo de Fomento Municipal</t>
  </si>
  <si>
    <t>h3) Fondo de Fiscalización y Recaudación</t>
  </si>
  <si>
    <t>h4) Fondo de Compensación</t>
  </si>
  <si>
    <t>h5) Fondo de Extracción de Hidrocarburos</t>
  </si>
  <si>
    <t>h6) Impuesto Especial Sobre Producción y Servicios</t>
  </si>
  <si>
    <t>h7) 0.136% de la Recaudación Federal Participable</t>
  </si>
  <si>
    <t>h8) 3.17% Sobre Extracción de Petróleo</t>
  </si>
  <si>
    <t>h9) Gasolinas y Diésel</t>
  </si>
  <si>
    <t>h10) Fondo del Impuesto Sobre la Renta</t>
  </si>
  <si>
    <t>h11) Fondo de Estabilización de los Ingresos de las Entidades Federativas</t>
  </si>
  <si>
    <t>I. Incentivos Derivados de la Colaboración Fiscal (I=i1+i2+i3+i4+i5)</t>
  </si>
  <si>
    <t>i1) Tenencia o Uso de Vehículos</t>
  </si>
  <si>
    <t>i2) Fondo de Compensación ISAN</t>
  </si>
  <si>
    <t>i3) Impuesto Sobre Automóviles Nuevos</t>
  </si>
  <si>
    <t>i4) Fondo de Compensación de Repecos-Intermedios</t>
  </si>
  <si>
    <t>i5) Otros Incentivos Económicos</t>
  </si>
  <si>
    <t>J. Transferencias y Asignaciones</t>
  </si>
  <si>
    <t>K. Convenios</t>
  </si>
  <si>
    <t>k1) Otros Convenios y Subsidios</t>
  </si>
  <si>
    <t>L. Otros Ingresos de Libre Disposición (L=l1+l2)</t>
  </si>
  <si>
    <t xml:space="preserve">l1) Participaciones en Ingresos Locales </t>
  </si>
  <si>
    <t>l2) Otros Ingresos de Libre Disposición</t>
  </si>
  <si>
    <t>I. Total de Ingresos de Libre Disposición</t>
  </si>
  <si>
    <t>(I=A+B+C+D+E+F+G+H+I+J+K+L)</t>
  </si>
  <si>
    <t>Ingresos Excedentes de Ingresos de Libre Disposición</t>
  </si>
  <si>
    <t xml:space="preserve">Transferencias Federales Etiquetadas </t>
  </si>
  <si>
    <t>A. Aportaciones (A=a1+a2+a3+a4+a5+a6+a7+a8)</t>
  </si>
  <si>
    <t>a1) Fondo de Aportaciones para la Nómina Educativa y Gasto Operativo</t>
  </si>
  <si>
    <t>a2) Fondo de Aportaciones para los Servicios de Salud</t>
  </si>
  <si>
    <t>a3) Fondo de Aportaciones para la Infraestructura Social</t>
  </si>
  <si>
    <t>a4) Fondo de Aportaciones para el Fortalecimiento de los Municipios y de las Demarcaciones Territoriales del Distrito Federal</t>
  </si>
  <si>
    <t>a5) Fondo de Aportaciones Múltiples</t>
  </si>
  <si>
    <t>a6) Fondo de Aportaciones para la Educación Tecnológica y de Adultos</t>
  </si>
  <si>
    <t>a7) Fondo de Aportaciones para la Seguridad Pública de los Estados y del Distrito Federal</t>
  </si>
  <si>
    <t>a8) Fondo de Aportaciones para el Fortalecimiento de las Entidades Federativas</t>
  </si>
  <si>
    <t>B. Convenios (B=b1+b2+b3+b4)</t>
  </si>
  <si>
    <t>b1) Convenios de Protección Social en Salud</t>
  </si>
  <si>
    <t>b2) Convenios de Descentralización</t>
  </si>
  <si>
    <t>b3) Convenios de Reasignación</t>
  </si>
  <si>
    <t>b4) Otros Convenios y Subsidios</t>
  </si>
  <si>
    <t>C. Fondos Distintos de Aportaciones (C=c1+c2)</t>
  </si>
  <si>
    <t>c1) Fondo para Entidades Federativas y Municipios Productores de Hidrocarburos</t>
  </si>
  <si>
    <t>c2) Fondo Minero</t>
  </si>
  <si>
    <t>D. Transferencias, Asignaciones, Subsidios y Subvenciones, y Pensiones y Jubilaciones</t>
  </si>
  <si>
    <t>E. Otras Transferencias Federales Etiquetadas</t>
  </si>
  <si>
    <t>II. Total de Transferencias Federales Etiquetadas (II = A + B + C + D + E)</t>
  </si>
  <si>
    <t>III. Ingresos Derivados de Financiamientos (III = A)</t>
  </si>
  <si>
    <t>A. Ingresos Derivados de Financiamientos</t>
  </si>
  <si>
    <t>IV. Total de Ingresos (IV = I + II + III)</t>
  </si>
  <si>
    <t>Datos Informativos</t>
  </si>
  <si>
    <t>1. Ingresos Derivados de Financiamientos con Fuente de Pago de Ingresos de Libre Disposición</t>
  </si>
  <si>
    <t>2. Ingresos Derivados de Financiamientos con Fuente de Pago de Transferencias Federales Etiquetadas</t>
  </si>
  <si>
    <t>3. Ingresos Derivados de Financiamientos (3 = 1 + 2)</t>
  </si>
  <si>
    <t>Municipio de Chihuahua</t>
  </si>
  <si>
    <t>0</t>
  </si>
  <si>
    <t>Del 1° de enero al 30 de septiembre de 2025 (b)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</si>
</sst>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sz val="9"/>
      <color theme="0"/>
      <name val="Arial"/>
      <family val="2"/>
    </font>
    <font>
      <b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7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rgb="FF000000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4">
    <xf numFmtId="0" fontId="0" fillId="0" borderId="0" xfId="0"/>
    <xf numFmtId="0" fontId="2" fillId="0" borderId="0" xfId="0" applyFont="1" applyAlignment="1">
      <alignment horizontal="left" indent="1"/>
    </xf>
    <xf numFmtId="0" fontId="2" fillId="0" borderId="0" xfId="0" applyFont="1"/>
    <xf numFmtId="0" fontId="3" fillId="0" borderId="0" xfId="0" applyFont="1"/>
    <xf numFmtId="49" fontId="4" fillId="2" borderId="14" xfId="0" applyNumberFormat="1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center" indent="1"/>
    </xf>
    <xf numFmtId="0" fontId="2" fillId="0" borderId="5" xfId="0" applyFont="1" applyBorder="1" applyAlignment="1">
      <alignment horizontal="center" vertical="center"/>
    </xf>
    <xf numFmtId="0" fontId="4" fillId="0" borderId="15" xfId="0" applyFont="1" applyBorder="1" applyAlignment="1">
      <alignment horizontal="left" vertical="center" indent="1"/>
    </xf>
    <xf numFmtId="4" fontId="4" fillId="0" borderId="5" xfId="1" applyNumberFormat="1" applyFont="1" applyBorder="1" applyAlignment="1">
      <alignment horizontal="right" vertical="center"/>
    </xf>
    <xf numFmtId="0" fontId="2" fillId="0" borderId="15" xfId="0" applyFont="1" applyBorder="1" applyAlignment="1">
      <alignment horizontal="left" vertical="center" indent="3"/>
    </xf>
    <xf numFmtId="0" fontId="2" fillId="0" borderId="15" xfId="0" applyFont="1" applyBorder="1" applyAlignment="1">
      <alignment horizontal="left" vertical="center" wrapText="1" indent="3"/>
    </xf>
    <xf numFmtId="4" fontId="2" fillId="0" borderId="5" xfId="1" applyNumberFormat="1" applyFont="1" applyFill="1" applyBorder="1" applyAlignment="1">
      <alignment horizontal="right" vertical="center"/>
    </xf>
    <xf numFmtId="0" fontId="2" fillId="0" borderId="15" xfId="0" applyFont="1" applyBorder="1" applyAlignment="1">
      <alignment horizontal="left" vertical="center" wrapText="1" indent="5"/>
    </xf>
    <xf numFmtId="0" fontId="2" fillId="0" borderId="15" xfId="0" applyFont="1" applyBorder="1" applyAlignment="1">
      <alignment horizontal="left" vertical="center" indent="5"/>
    </xf>
    <xf numFmtId="0" fontId="2" fillId="0" borderId="15" xfId="0" applyFont="1" applyBorder="1" applyAlignment="1">
      <alignment horizontal="left" vertical="center" indent="1"/>
    </xf>
    <xf numFmtId="4" fontId="2" fillId="0" borderId="5" xfId="1" applyNumberFormat="1" applyFont="1" applyBorder="1" applyAlignment="1">
      <alignment horizontal="right" vertical="center"/>
    </xf>
    <xf numFmtId="0" fontId="2" fillId="0" borderId="15" xfId="0" applyFont="1" applyBorder="1" applyAlignment="1">
      <alignment horizontal="left" vertical="center" wrapText="1" indent="1"/>
    </xf>
    <xf numFmtId="0" fontId="4" fillId="0" borderId="15" xfId="0" applyFont="1" applyBorder="1" applyAlignment="1">
      <alignment horizontal="left" vertical="center" wrapText="1" indent="1"/>
    </xf>
    <xf numFmtId="4" fontId="2" fillId="0" borderId="5" xfId="0" applyNumberFormat="1" applyFont="1" applyBorder="1" applyAlignment="1">
      <alignment horizontal="right" vertical="center"/>
    </xf>
    <xf numFmtId="0" fontId="4" fillId="0" borderId="15" xfId="0" applyFont="1" applyBorder="1" applyAlignment="1">
      <alignment horizontal="left" vertical="center" indent="3"/>
    </xf>
    <xf numFmtId="0" fontId="4" fillId="0" borderId="13" xfId="0" applyFont="1" applyBorder="1" applyAlignment="1">
      <alignment horizontal="left" vertical="center" indent="3"/>
    </xf>
    <xf numFmtId="4" fontId="4" fillId="0" borderId="8" xfId="1" applyNumberFormat="1" applyFont="1" applyFill="1" applyBorder="1" applyAlignment="1">
      <alignment horizontal="right" vertical="center"/>
    </xf>
    <xf numFmtId="4" fontId="4" fillId="0" borderId="5" xfId="1" applyNumberFormat="1" applyFont="1" applyFill="1" applyBorder="1" applyAlignment="1">
      <alignment horizontal="right" vertical="center"/>
    </xf>
    <xf numFmtId="4" fontId="4" fillId="0" borderId="16" xfId="0" applyNumberFormat="1" applyFont="1" applyBorder="1" applyAlignment="1">
      <alignment vertical="center"/>
    </xf>
    <xf numFmtId="4" fontId="4" fillId="0" borderId="5" xfId="1" applyNumberFormat="1" applyFont="1" applyFill="1" applyBorder="1" applyAlignment="1" applyProtection="1">
      <alignment horizontal="right" vertical="center"/>
      <protection locked="0"/>
    </xf>
    <xf numFmtId="4" fontId="2" fillId="0" borderId="5" xfId="1" applyNumberFormat="1" applyFont="1" applyFill="1" applyBorder="1" applyAlignment="1" applyProtection="1">
      <alignment horizontal="right" vertical="center"/>
      <protection locked="0"/>
    </xf>
    <xf numFmtId="4" fontId="4" fillId="0" borderId="5" xfId="1" applyNumberFormat="1" applyFont="1" applyFill="1" applyBorder="1" applyAlignment="1" applyProtection="1">
      <alignment horizontal="right" vertical="center"/>
    </xf>
    <xf numFmtId="4" fontId="4" fillId="0" borderId="5" xfId="1" applyNumberFormat="1" applyFont="1" applyBorder="1" applyAlignment="1" applyProtection="1">
      <alignment horizontal="right" vertical="center"/>
    </xf>
    <xf numFmtId="4" fontId="2" fillId="0" borderId="5" xfId="1" applyNumberFormat="1" applyFont="1" applyFill="1" applyBorder="1" applyAlignment="1" applyProtection="1">
      <alignment horizontal="right" vertical="center"/>
    </xf>
    <xf numFmtId="4" fontId="2" fillId="0" borderId="5" xfId="1" applyNumberFormat="1" applyFont="1" applyBorder="1" applyAlignment="1" applyProtection="1">
      <alignment horizontal="right" vertical="center"/>
    </xf>
    <xf numFmtId="4" fontId="4" fillId="0" borderId="8" xfId="1" applyNumberFormat="1" applyFont="1" applyFill="1" applyBorder="1" applyAlignment="1" applyProtection="1">
      <alignment horizontal="right" vertical="center"/>
    </xf>
    <xf numFmtId="4" fontId="2" fillId="2" borderId="5" xfId="1" applyNumberFormat="1" applyFont="1" applyFill="1" applyBorder="1" applyAlignment="1" applyProtection="1">
      <alignment horizontal="right" vertical="center"/>
      <protection locked="0"/>
    </xf>
    <xf numFmtId="4" fontId="2" fillId="0" borderId="0" xfId="0" applyNumberFormat="1" applyFont="1"/>
    <xf numFmtId="4" fontId="4" fillId="0" borderId="5" xfId="1" applyNumberFormat="1" applyFont="1" applyFill="1" applyBorder="1" applyAlignment="1" applyProtection="1">
      <alignment horizontal="right" vertical="center"/>
    </xf>
    <xf numFmtId="49" fontId="4" fillId="2" borderId="1" xfId="0" applyNumberFormat="1" applyFont="1" applyFill="1" applyBorder="1" applyAlignment="1" applyProtection="1">
      <alignment horizontal="center" vertical="center"/>
      <protection locked="0"/>
    </xf>
    <xf numFmtId="49" fontId="4" fillId="2" borderId="2" xfId="0" applyNumberFormat="1" applyFont="1" applyFill="1" applyBorder="1" applyAlignment="1" applyProtection="1">
      <alignment horizontal="center" vertical="center"/>
      <protection locked="0"/>
    </xf>
    <xf numFmtId="49" fontId="4" fillId="2" borderId="3" xfId="0" applyNumberFormat="1" applyFont="1" applyFill="1" applyBorder="1" applyAlignment="1" applyProtection="1">
      <alignment horizontal="center" vertical="center"/>
      <protection locked="0"/>
    </xf>
    <xf numFmtId="49" fontId="4" fillId="2" borderId="4" xfId="0" applyNumberFormat="1" applyFont="1" applyFill="1" applyBorder="1" applyAlignment="1">
      <alignment horizontal="center" vertical="center"/>
    </xf>
    <xf numFmtId="49" fontId="4" fillId="2" borderId="0" xfId="0" applyNumberFormat="1" applyFont="1" applyFill="1" applyAlignment="1">
      <alignment horizontal="center" vertical="center"/>
    </xf>
    <xf numFmtId="49" fontId="4" fillId="2" borderId="5" xfId="0" applyNumberFormat="1" applyFont="1" applyFill="1" applyBorder="1" applyAlignment="1">
      <alignment horizontal="center" vertical="center"/>
    </xf>
    <xf numFmtId="49" fontId="4" fillId="2" borderId="4" xfId="0" applyNumberFormat="1" applyFont="1" applyFill="1" applyBorder="1" applyAlignment="1" applyProtection="1">
      <alignment horizontal="center" vertical="center"/>
      <protection locked="0"/>
    </xf>
    <xf numFmtId="49" fontId="4" fillId="2" borderId="0" xfId="0" applyNumberFormat="1" applyFont="1" applyFill="1" applyAlignment="1" applyProtection="1">
      <alignment horizontal="center" vertical="center"/>
      <protection locked="0"/>
    </xf>
    <xf numFmtId="49" fontId="4" fillId="2" borderId="5" xfId="0" applyNumberFormat="1" applyFont="1" applyFill="1" applyBorder="1" applyAlignment="1" applyProtection="1">
      <alignment horizontal="center" vertical="center"/>
      <protection locked="0"/>
    </xf>
    <xf numFmtId="49" fontId="4" fillId="2" borderId="6" xfId="0" applyNumberFormat="1" applyFont="1" applyFill="1" applyBorder="1" applyAlignment="1">
      <alignment horizontal="center" vertical="center"/>
    </xf>
    <xf numFmtId="49" fontId="4" fillId="2" borderId="7" xfId="0" applyNumberFormat="1" applyFont="1" applyFill="1" applyBorder="1" applyAlignment="1">
      <alignment horizontal="center" vertical="center"/>
    </xf>
    <xf numFmtId="49" fontId="4" fillId="2" borderId="8" xfId="0" applyNumberFormat="1" applyFont="1" applyFill="1" applyBorder="1" applyAlignment="1">
      <alignment horizontal="center" vertical="center"/>
    </xf>
    <xf numFmtId="49" fontId="4" fillId="2" borderId="9" xfId="0" applyNumberFormat="1" applyFont="1" applyFill="1" applyBorder="1" applyAlignment="1">
      <alignment horizontal="center" vertical="center"/>
    </xf>
    <xf numFmtId="49" fontId="4" fillId="2" borderId="13" xfId="0" applyNumberFormat="1" applyFont="1" applyFill="1" applyBorder="1" applyAlignment="1">
      <alignment horizontal="center" vertical="center"/>
    </xf>
    <xf numFmtId="49" fontId="4" fillId="2" borderId="10" xfId="0" applyNumberFormat="1" applyFont="1" applyFill="1" applyBorder="1" applyAlignment="1">
      <alignment horizontal="center" vertical="center"/>
    </xf>
    <xf numFmtId="49" fontId="4" fillId="2" borderId="11" xfId="0" applyNumberFormat="1" applyFont="1" applyFill="1" applyBorder="1" applyAlignment="1">
      <alignment horizontal="center" vertical="center"/>
    </xf>
    <xf numFmtId="49" fontId="4" fillId="2" borderId="12" xfId="0" applyNumberFormat="1" applyFont="1" applyFill="1" applyBorder="1" applyAlignment="1">
      <alignment horizontal="center" vertical="center"/>
    </xf>
    <xf numFmtId="49" fontId="4" fillId="2" borderId="9" xfId="0" applyNumberFormat="1" applyFont="1" applyFill="1" applyBorder="1" applyAlignment="1">
      <alignment horizontal="center" vertical="center" wrapText="1"/>
    </xf>
    <xf numFmtId="49" fontId="4" fillId="2" borderId="13" xfId="0" applyNumberFormat="1" applyFont="1" applyFill="1" applyBorder="1" applyAlignment="1">
      <alignment horizontal="center" vertical="center" wrapText="1"/>
    </xf>
    <xf numFmtId="4" fontId="4" fillId="0" borderId="5" xfId="1" applyNumberFormat="1" applyFont="1" applyFill="1" applyBorder="1" applyAlignment="1">
      <alignment horizontal="right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142876</xdr:colOff>
      <xdr:row>1</xdr:row>
      <xdr:rowOff>38100</xdr:rowOff>
    </xdr:from>
    <xdr:to>
      <xdr:col>1</xdr:col>
      <xdr:colOff>1405749</xdr:colOff>
      <xdr:row>4</xdr:row>
      <xdr:rowOff>114300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FC887F9-F96F-4D08-4494-00877D634D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71476" y="200025"/>
          <a:ext cx="1262873" cy="533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I_DET"/>
  <dimension ref="B1:Q97"/>
  <sheetViews>
    <sheetView tabSelected="1" zoomScaleNormal="100" workbookViewId="0">
      <selection activeCell="F65" sqref="F65:G65"/>
    </sheetView>
  </sheetViews>
  <sheetFormatPr baseColWidth="10" defaultColWidth="11.42578125" defaultRowHeight="12" x14ac:dyDescent="0.2"/>
  <cols>
    <col min="1" max="1" width="3.42578125" style="2" customWidth="1"/>
    <col min="2" max="2" width="55.5703125" style="1" customWidth="1"/>
    <col min="3" max="3" width="14.42578125" style="2" bestFit="1" customWidth="1"/>
    <col min="4" max="4" width="16" style="2" customWidth="1"/>
    <col min="5" max="7" width="14.42578125" style="2" bestFit="1" customWidth="1"/>
    <col min="8" max="8" width="15.28515625" style="2" bestFit="1" customWidth="1"/>
    <col min="9" max="9" width="4.5703125" style="2" customWidth="1"/>
    <col min="10" max="10" width="11.85546875" style="2" bestFit="1" customWidth="1"/>
    <col min="11" max="16384" width="11.42578125" style="2"/>
  </cols>
  <sheetData>
    <row r="1" spans="2:10" ht="12.75" customHeight="1" thickBot="1" x14ac:dyDescent="0.25">
      <c r="I1" s="3" t="s">
        <v>0</v>
      </c>
    </row>
    <row r="2" spans="2:10" x14ac:dyDescent="0.2">
      <c r="B2" s="34" t="s">
        <v>75</v>
      </c>
      <c r="C2" s="35"/>
      <c r="D2" s="35"/>
      <c r="E2" s="35"/>
      <c r="F2" s="35"/>
      <c r="G2" s="35"/>
      <c r="H2" s="36"/>
    </row>
    <row r="3" spans="2:10" x14ac:dyDescent="0.2">
      <c r="B3" s="37" t="s">
        <v>1</v>
      </c>
      <c r="C3" s="38"/>
      <c r="D3" s="38"/>
      <c r="E3" s="38"/>
      <c r="F3" s="38"/>
      <c r="G3" s="38"/>
      <c r="H3" s="39"/>
    </row>
    <row r="4" spans="2:10" x14ac:dyDescent="0.2">
      <c r="B4" s="40" t="s">
        <v>77</v>
      </c>
      <c r="C4" s="41"/>
      <c r="D4" s="41"/>
      <c r="E4" s="41"/>
      <c r="F4" s="41"/>
      <c r="G4" s="41"/>
      <c r="H4" s="42"/>
    </row>
    <row r="5" spans="2:10" ht="12.75" thickBot="1" x14ac:dyDescent="0.25">
      <c r="B5" s="43" t="s">
        <v>2</v>
      </c>
      <c r="C5" s="44"/>
      <c r="D5" s="44"/>
      <c r="E5" s="44"/>
      <c r="F5" s="44"/>
      <c r="G5" s="44"/>
      <c r="H5" s="45"/>
    </row>
    <row r="6" spans="2:10" ht="12.75" thickBot="1" x14ac:dyDescent="0.25">
      <c r="B6" s="46" t="s">
        <v>3</v>
      </c>
      <c r="C6" s="48" t="s">
        <v>4</v>
      </c>
      <c r="D6" s="49"/>
      <c r="E6" s="49"/>
      <c r="F6" s="49"/>
      <c r="G6" s="50"/>
      <c r="H6" s="51" t="s">
        <v>5</v>
      </c>
    </row>
    <row r="7" spans="2:10" ht="30" customHeight="1" thickBot="1" x14ac:dyDescent="0.25">
      <c r="B7" s="47"/>
      <c r="C7" s="4" t="s">
        <v>6</v>
      </c>
      <c r="D7" s="4" t="s">
        <v>7</v>
      </c>
      <c r="E7" s="4" t="s">
        <v>8</v>
      </c>
      <c r="F7" s="4" t="s">
        <v>9</v>
      </c>
      <c r="G7" s="4" t="s">
        <v>10</v>
      </c>
      <c r="H7" s="52"/>
    </row>
    <row r="8" spans="2:10" ht="15" customHeight="1" x14ac:dyDescent="0.2">
      <c r="B8" s="5"/>
      <c r="C8" s="6"/>
      <c r="D8" s="6"/>
      <c r="E8" s="6"/>
      <c r="F8" s="6"/>
      <c r="G8" s="6"/>
      <c r="H8" s="6"/>
    </row>
    <row r="9" spans="2:10" x14ac:dyDescent="0.2">
      <c r="B9" s="7" t="s">
        <v>11</v>
      </c>
      <c r="C9" s="8"/>
      <c r="D9" s="8"/>
      <c r="E9" s="27"/>
      <c r="F9" s="8"/>
      <c r="G9" s="8"/>
      <c r="H9" s="27"/>
    </row>
    <row r="10" spans="2:10" x14ac:dyDescent="0.2">
      <c r="B10" s="9" t="s">
        <v>12</v>
      </c>
      <c r="C10" s="24">
        <v>1667135354</v>
      </c>
      <c r="D10" s="24">
        <v>0</v>
      </c>
      <c r="E10" s="26">
        <f>SUM(C10:D10)</f>
        <v>1667135354</v>
      </c>
      <c r="F10" s="24">
        <v>1675670999.72</v>
      </c>
      <c r="G10" s="24">
        <v>1675670999.72</v>
      </c>
      <c r="H10" s="26">
        <f>SUM(G10-C10)</f>
        <v>8535645.7200000286</v>
      </c>
      <c r="J10" s="32"/>
    </row>
    <row r="11" spans="2:10" ht="15" customHeight="1" x14ac:dyDescent="0.2">
      <c r="B11" s="10" t="s">
        <v>13</v>
      </c>
      <c r="C11" s="24">
        <v>0</v>
      </c>
      <c r="D11" s="24">
        <v>0</v>
      </c>
      <c r="E11" s="26">
        <f t="shared" ref="E11:E17" si="0">SUM(C11:D11)</f>
        <v>0</v>
      </c>
      <c r="F11" s="24">
        <v>0</v>
      </c>
      <c r="G11" s="24">
        <v>0</v>
      </c>
      <c r="H11" s="26">
        <f t="shared" ref="H11:H17" si="1">SUM(G11-C11)</f>
        <v>0</v>
      </c>
    </row>
    <row r="12" spans="2:10" x14ac:dyDescent="0.2">
      <c r="B12" s="9" t="s">
        <v>14</v>
      </c>
      <c r="C12" s="24">
        <v>85689685</v>
      </c>
      <c r="D12" s="24">
        <v>0</v>
      </c>
      <c r="E12" s="26">
        <f t="shared" si="0"/>
        <v>85689685</v>
      </c>
      <c r="F12" s="24">
        <v>94253830.519999996</v>
      </c>
      <c r="G12" s="24">
        <v>94253830.519999996</v>
      </c>
      <c r="H12" s="26">
        <f t="shared" si="1"/>
        <v>8564145.5199999958</v>
      </c>
    </row>
    <row r="13" spans="2:10" x14ac:dyDescent="0.2">
      <c r="B13" s="9" t="s">
        <v>15</v>
      </c>
      <c r="C13" s="24">
        <v>485212469</v>
      </c>
      <c r="D13" s="24">
        <v>0</v>
      </c>
      <c r="E13" s="26">
        <f t="shared" si="0"/>
        <v>485212469</v>
      </c>
      <c r="F13" s="24">
        <v>471043305.62</v>
      </c>
      <c r="G13" s="24">
        <v>471043305.62</v>
      </c>
      <c r="H13" s="26">
        <f t="shared" si="1"/>
        <v>-14169163.379999995</v>
      </c>
      <c r="J13" s="32"/>
    </row>
    <row r="14" spans="2:10" x14ac:dyDescent="0.2">
      <c r="B14" s="9" t="s">
        <v>16</v>
      </c>
      <c r="C14" s="24">
        <v>55126807</v>
      </c>
      <c r="D14" s="24">
        <v>0</v>
      </c>
      <c r="E14" s="26">
        <f t="shared" si="0"/>
        <v>55126807</v>
      </c>
      <c r="F14" s="24">
        <v>51927774.530000001</v>
      </c>
      <c r="G14" s="24">
        <v>51927774.530000001</v>
      </c>
      <c r="H14" s="26">
        <f t="shared" si="1"/>
        <v>-3199032.4699999988</v>
      </c>
    </row>
    <row r="15" spans="2:10" x14ac:dyDescent="0.2">
      <c r="B15" s="9" t="s">
        <v>17</v>
      </c>
      <c r="C15" s="24">
        <v>19605301</v>
      </c>
      <c r="D15" s="24">
        <v>797908.42</v>
      </c>
      <c r="E15" s="26">
        <f t="shared" si="0"/>
        <v>20403209.420000002</v>
      </c>
      <c r="F15" s="24">
        <v>25332019.239999998</v>
      </c>
      <c r="G15" s="24">
        <v>25332019.239999998</v>
      </c>
      <c r="H15" s="26">
        <f t="shared" si="1"/>
        <v>5726718.2399999984</v>
      </c>
    </row>
    <row r="16" spans="2:10" ht="15" customHeight="1" x14ac:dyDescent="0.2">
      <c r="B16" s="10" t="s">
        <v>18</v>
      </c>
      <c r="C16" s="24">
        <v>0</v>
      </c>
      <c r="D16" s="24">
        <v>0</v>
      </c>
      <c r="E16" s="26">
        <f t="shared" si="0"/>
        <v>0</v>
      </c>
      <c r="F16" s="24">
        <v>0</v>
      </c>
      <c r="G16" s="24">
        <v>0</v>
      </c>
      <c r="H16" s="26">
        <f t="shared" si="1"/>
        <v>0</v>
      </c>
    </row>
    <row r="17" spans="2:8" x14ac:dyDescent="0.2">
      <c r="B17" s="9" t="s">
        <v>19</v>
      </c>
      <c r="C17" s="22">
        <f>SUM(C19:C29)</f>
        <v>1734689340</v>
      </c>
      <c r="D17" s="22">
        <f t="shared" ref="D17:G17" si="2">SUM(D19:D29)</f>
        <v>36453605.649999999</v>
      </c>
      <c r="E17" s="26">
        <f t="shared" si="0"/>
        <v>1771142945.6500001</v>
      </c>
      <c r="F17" s="22">
        <f t="shared" si="2"/>
        <v>1800630320.8199999</v>
      </c>
      <c r="G17" s="22">
        <f t="shared" si="2"/>
        <v>1800630320.8199999</v>
      </c>
      <c r="H17" s="26">
        <f t="shared" si="1"/>
        <v>65940980.819999933</v>
      </c>
    </row>
    <row r="18" spans="2:8" x14ac:dyDescent="0.2">
      <c r="B18" s="9" t="s">
        <v>20</v>
      </c>
      <c r="C18" s="11"/>
      <c r="D18" s="11"/>
      <c r="E18" s="28"/>
      <c r="F18" s="11"/>
      <c r="G18" s="11"/>
      <c r="H18" s="28"/>
    </row>
    <row r="19" spans="2:8" x14ac:dyDescent="0.2">
      <c r="B19" s="12" t="s">
        <v>21</v>
      </c>
      <c r="C19" s="25">
        <v>1152947999</v>
      </c>
      <c r="D19" s="25">
        <v>36453605.649999999</v>
      </c>
      <c r="E19" s="28">
        <f>SUM(C19:D19)</f>
        <v>1189401604.6500001</v>
      </c>
      <c r="F19" s="25">
        <v>1191756342.0999999</v>
      </c>
      <c r="G19" s="25">
        <v>1191756342.0999999</v>
      </c>
      <c r="H19" s="28">
        <f>SUM(G19-C19)</f>
        <v>38808343.099999905</v>
      </c>
    </row>
    <row r="20" spans="2:8" x14ac:dyDescent="0.2">
      <c r="B20" s="12" t="s">
        <v>22</v>
      </c>
      <c r="C20" s="25">
        <v>299135221</v>
      </c>
      <c r="D20" s="25">
        <v>0</v>
      </c>
      <c r="E20" s="28">
        <f t="shared" ref="E20:E41" si="3">SUM(C20:D20)</f>
        <v>299135221</v>
      </c>
      <c r="F20" s="25">
        <v>303704360.27999997</v>
      </c>
      <c r="G20" s="25">
        <v>303704360.27999997</v>
      </c>
      <c r="H20" s="28">
        <f t="shared" ref="H20:H29" si="4">SUM(G20-C20)</f>
        <v>4569139.2799999714</v>
      </c>
    </row>
    <row r="21" spans="2:8" x14ac:dyDescent="0.2">
      <c r="B21" s="12" t="s">
        <v>23</v>
      </c>
      <c r="C21" s="25">
        <v>73104804</v>
      </c>
      <c r="D21" s="25">
        <v>0</v>
      </c>
      <c r="E21" s="28">
        <f t="shared" si="3"/>
        <v>73104804</v>
      </c>
      <c r="F21" s="25">
        <v>76821764.310000002</v>
      </c>
      <c r="G21" s="25">
        <v>76821764.310000002</v>
      </c>
      <c r="H21" s="28">
        <f t="shared" si="4"/>
        <v>3716960.3100000024</v>
      </c>
    </row>
    <row r="22" spans="2:8" x14ac:dyDescent="0.2">
      <c r="B22" s="12" t="s">
        <v>24</v>
      </c>
      <c r="C22" s="25" t="s">
        <v>76</v>
      </c>
      <c r="D22" s="25">
        <v>0</v>
      </c>
      <c r="E22" s="28">
        <f t="shared" si="3"/>
        <v>0</v>
      </c>
      <c r="F22" s="25" t="s">
        <v>76</v>
      </c>
      <c r="G22" s="25" t="s">
        <v>76</v>
      </c>
      <c r="H22" s="28">
        <f t="shared" si="4"/>
        <v>0</v>
      </c>
    </row>
    <row r="23" spans="2:8" x14ac:dyDescent="0.2">
      <c r="B23" s="12" t="s">
        <v>25</v>
      </c>
      <c r="C23" s="25" t="s">
        <v>76</v>
      </c>
      <c r="D23" s="25">
        <v>0</v>
      </c>
      <c r="E23" s="28">
        <f t="shared" si="3"/>
        <v>0</v>
      </c>
      <c r="F23" s="25" t="s">
        <v>76</v>
      </c>
      <c r="G23" s="25" t="s">
        <v>76</v>
      </c>
      <c r="H23" s="28">
        <f t="shared" si="4"/>
        <v>0</v>
      </c>
    </row>
    <row r="24" spans="2:8" x14ac:dyDescent="0.2">
      <c r="B24" s="12" t="s">
        <v>26</v>
      </c>
      <c r="C24" s="25">
        <v>28111513</v>
      </c>
      <c r="D24" s="25">
        <v>0</v>
      </c>
      <c r="E24" s="28">
        <f t="shared" si="3"/>
        <v>28111513</v>
      </c>
      <c r="F24" s="25">
        <v>28673349.16</v>
      </c>
      <c r="G24" s="25">
        <v>28673349.16</v>
      </c>
      <c r="H24" s="28">
        <f t="shared" si="4"/>
        <v>561836.16000000015</v>
      </c>
    </row>
    <row r="25" spans="2:8" x14ac:dyDescent="0.2">
      <c r="B25" s="12" t="s">
        <v>27</v>
      </c>
      <c r="C25" s="25" t="s">
        <v>76</v>
      </c>
      <c r="D25" s="25">
        <v>0</v>
      </c>
      <c r="E25" s="28">
        <f t="shared" si="3"/>
        <v>0</v>
      </c>
      <c r="F25" s="25" t="s">
        <v>76</v>
      </c>
      <c r="G25" s="25" t="s">
        <v>76</v>
      </c>
      <c r="H25" s="28">
        <f t="shared" si="4"/>
        <v>0</v>
      </c>
    </row>
    <row r="26" spans="2:8" x14ac:dyDescent="0.2">
      <c r="B26" s="12" t="s">
        <v>28</v>
      </c>
      <c r="C26" s="25" t="s">
        <v>76</v>
      </c>
      <c r="D26" s="25">
        <v>0</v>
      </c>
      <c r="E26" s="28">
        <f t="shared" si="3"/>
        <v>0</v>
      </c>
      <c r="F26" s="25" t="s">
        <v>76</v>
      </c>
      <c r="G26" s="25" t="s">
        <v>76</v>
      </c>
      <c r="H26" s="28">
        <f t="shared" si="4"/>
        <v>0</v>
      </c>
    </row>
    <row r="27" spans="2:8" x14ac:dyDescent="0.2">
      <c r="B27" s="12" t="s">
        <v>29</v>
      </c>
      <c r="C27" s="25">
        <v>47489829</v>
      </c>
      <c r="D27" s="25">
        <v>0</v>
      </c>
      <c r="E27" s="28">
        <f t="shared" si="3"/>
        <v>47489829</v>
      </c>
      <c r="F27" s="25">
        <v>37646336.399999999</v>
      </c>
      <c r="G27" s="25">
        <v>37646336.399999999</v>
      </c>
      <c r="H27" s="28">
        <f t="shared" si="4"/>
        <v>-9843492.6000000015</v>
      </c>
    </row>
    <row r="28" spans="2:8" x14ac:dyDescent="0.2">
      <c r="B28" s="12" t="s">
        <v>30</v>
      </c>
      <c r="C28" s="25">
        <v>133899974</v>
      </c>
      <c r="D28" s="25">
        <v>0</v>
      </c>
      <c r="E28" s="28">
        <f t="shared" si="3"/>
        <v>133899974</v>
      </c>
      <c r="F28" s="25">
        <v>162709538.75999999</v>
      </c>
      <c r="G28" s="25">
        <v>162709538.75999999</v>
      </c>
      <c r="H28" s="28">
        <f t="shared" si="4"/>
        <v>28809564.75999999</v>
      </c>
    </row>
    <row r="29" spans="2:8" ht="24" x14ac:dyDescent="0.2">
      <c r="B29" s="12" t="s">
        <v>31</v>
      </c>
      <c r="C29" s="25">
        <v>0</v>
      </c>
      <c r="D29" s="25">
        <v>0</v>
      </c>
      <c r="E29" s="28">
        <f t="shared" si="3"/>
        <v>0</v>
      </c>
      <c r="F29" s="25">
        <v>-681370.19</v>
      </c>
      <c r="G29" s="25">
        <v>-681370.19</v>
      </c>
      <c r="H29" s="28">
        <f t="shared" si="4"/>
        <v>-681370.19</v>
      </c>
    </row>
    <row r="30" spans="2:8" ht="24.75" customHeight="1" x14ac:dyDescent="0.2">
      <c r="B30" s="10" t="s">
        <v>32</v>
      </c>
      <c r="C30" s="22">
        <f>SUM(C31:C35)</f>
        <v>29659412</v>
      </c>
      <c r="D30" s="22">
        <f t="shared" ref="D30:G30" si="5">SUM(D31:D35)</f>
        <v>0</v>
      </c>
      <c r="E30" s="26">
        <f t="shared" si="3"/>
        <v>29659412</v>
      </c>
      <c r="F30" s="22">
        <f t="shared" si="5"/>
        <v>26233746.140000001</v>
      </c>
      <c r="G30" s="22">
        <f t="shared" si="5"/>
        <v>26233746.140000001</v>
      </c>
      <c r="H30" s="26">
        <f>SUM(H31:H35)</f>
        <v>-3425665.8599999994</v>
      </c>
    </row>
    <row r="31" spans="2:8" x14ac:dyDescent="0.2">
      <c r="B31" s="13" t="s">
        <v>33</v>
      </c>
      <c r="C31" s="25">
        <v>2444</v>
      </c>
      <c r="D31" s="25">
        <v>0</v>
      </c>
      <c r="E31" s="28">
        <f t="shared" si="3"/>
        <v>2444</v>
      </c>
      <c r="F31" s="25">
        <v>5499.01</v>
      </c>
      <c r="G31" s="25">
        <v>5499.01</v>
      </c>
      <c r="H31" s="28">
        <f>SUM(G31-C31)</f>
        <v>3055.01</v>
      </c>
    </row>
    <row r="32" spans="2:8" x14ac:dyDescent="0.2">
      <c r="B32" s="13" t="s">
        <v>34</v>
      </c>
      <c r="C32" s="25">
        <v>0</v>
      </c>
      <c r="D32" s="25">
        <v>0</v>
      </c>
      <c r="E32" s="28">
        <f t="shared" si="3"/>
        <v>0</v>
      </c>
      <c r="F32" s="25">
        <v>4466209.01</v>
      </c>
      <c r="G32" s="25">
        <v>4466209.01</v>
      </c>
      <c r="H32" s="28">
        <f t="shared" ref="H32:H35" si="6">SUM(G32-C32)</f>
        <v>4466209.01</v>
      </c>
    </row>
    <row r="33" spans="2:8" x14ac:dyDescent="0.2">
      <c r="B33" s="13" t="s">
        <v>35</v>
      </c>
      <c r="C33" s="25">
        <v>29656968</v>
      </c>
      <c r="D33" s="25">
        <v>0</v>
      </c>
      <c r="E33" s="28">
        <f t="shared" si="3"/>
        <v>29656968</v>
      </c>
      <c r="F33" s="25">
        <v>21762038.120000001</v>
      </c>
      <c r="G33" s="25">
        <v>21762038.120000001</v>
      </c>
      <c r="H33" s="28">
        <f t="shared" si="6"/>
        <v>-7894929.879999999</v>
      </c>
    </row>
    <row r="34" spans="2:8" x14ac:dyDescent="0.2">
      <c r="B34" s="12" t="s">
        <v>36</v>
      </c>
      <c r="C34" s="25">
        <v>0</v>
      </c>
      <c r="D34" s="25">
        <v>0</v>
      </c>
      <c r="E34" s="28">
        <f t="shared" si="3"/>
        <v>0</v>
      </c>
      <c r="F34" s="25">
        <v>0</v>
      </c>
      <c r="G34" s="25">
        <v>0</v>
      </c>
      <c r="H34" s="28">
        <f t="shared" si="6"/>
        <v>0</v>
      </c>
    </row>
    <row r="35" spans="2:8" x14ac:dyDescent="0.2">
      <c r="B35" s="13" t="s">
        <v>37</v>
      </c>
      <c r="C35" s="25">
        <v>0</v>
      </c>
      <c r="D35" s="25">
        <v>0</v>
      </c>
      <c r="E35" s="28">
        <f t="shared" si="3"/>
        <v>0</v>
      </c>
      <c r="F35" s="25">
        <v>0</v>
      </c>
      <c r="G35" s="25">
        <v>0</v>
      </c>
      <c r="H35" s="28">
        <f t="shared" si="6"/>
        <v>0</v>
      </c>
    </row>
    <row r="36" spans="2:8" x14ac:dyDescent="0.2">
      <c r="B36" s="9" t="s">
        <v>38</v>
      </c>
      <c r="C36" s="24">
        <v>0</v>
      </c>
      <c r="D36" s="24">
        <v>0</v>
      </c>
      <c r="E36" s="28">
        <f t="shared" si="3"/>
        <v>0</v>
      </c>
      <c r="F36" s="24">
        <v>0</v>
      </c>
      <c r="G36" s="24">
        <v>0</v>
      </c>
      <c r="H36" s="26">
        <f t="shared" ref="H36:H41" si="7">SUM(G36-C36)</f>
        <v>0</v>
      </c>
    </row>
    <row r="37" spans="2:8" x14ac:dyDescent="0.2">
      <c r="B37" s="9" t="s">
        <v>39</v>
      </c>
      <c r="C37" s="26">
        <f>C38</f>
        <v>0</v>
      </c>
      <c r="D37" s="22">
        <f t="shared" ref="D37:G37" si="8">D38</f>
        <v>0</v>
      </c>
      <c r="E37" s="28">
        <f t="shared" si="3"/>
        <v>0</v>
      </c>
      <c r="F37" s="22">
        <f t="shared" si="8"/>
        <v>0</v>
      </c>
      <c r="G37" s="22">
        <f t="shared" si="8"/>
        <v>0</v>
      </c>
      <c r="H37" s="26">
        <f t="shared" si="7"/>
        <v>0</v>
      </c>
    </row>
    <row r="38" spans="2:8" x14ac:dyDescent="0.2">
      <c r="B38" s="13" t="s">
        <v>40</v>
      </c>
      <c r="C38" s="25">
        <v>0</v>
      </c>
      <c r="D38" s="25">
        <v>0</v>
      </c>
      <c r="E38" s="28">
        <f t="shared" si="3"/>
        <v>0</v>
      </c>
      <c r="F38" s="25">
        <v>0</v>
      </c>
      <c r="G38" s="25">
        <v>0</v>
      </c>
      <c r="H38" s="28">
        <f t="shared" si="7"/>
        <v>0</v>
      </c>
    </row>
    <row r="39" spans="2:8" x14ac:dyDescent="0.2">
      <c r="B39" s="9" t="s">
        <v>41</v>
      </c>
      <c r="C39" s="22">
        <f>SUM(C40:C41)</f>
        <v>0</v>
      </c>
      <c r="D39" s="22">
        <f t="shared" ref="D39:G39" si="9">SUM(D40:D41)</f>
        <v>0</v>
      </c>
      <c r="E39" s="28">
        <f t="shared" si="3"/>
        <v>0</v>
      </c>
      <c r="F39" s="22">
        <f t="shared" si="9"/>
        <v>0</v>
      </c>
      <c r="G39" s="22">
        <f t="shared" si="9"/>
        <v>0</v>
      </c>
      <c r="H39" s="26">
        <f t="shared" si="7"/>
        <v>0</v>
      </c>
    </row>
    <row r="40" spans="2:8" x14ac:dyDescent="0.2">
      <c r="B40" s="13" t="s">
        <v>42</v>
      </c>
      <c r="C40" s="25">
        <v>0</v>
      </c>
      <c r="D40" s="25">
        <v>0</v>
      </c>
      <c r="E40" s="28">
        <f t="shared" si="3"/>
        <v>0</v>
      </c>
      <c r="F40" s="25">
        <v>0</v>
      </c>
      <c r="G40" s="25">
        <v>0</v>
      </c>
      <c r="H40" s="28">
        <f t="shared" si="7"/>
        <v>0</v>
      </c>
    </row>
    <row r="41" spans="2:8" x14ac:dyDescent="0.2">
      <c r="B41" s="13" t="s">
        <v>43</v>
      </c>
      <c r="C41" s="25">
        <v>0</v>
      </c>
      <c r="D41" s="25">
        <v>0</v>
      </c>
      <c r="E41" s="28">
        <f t="shared" si="3"/>
        <v>0</v>
      </c>
      <c r="F41" s="25">
        <v>0</v>
      </c>
      <c r="G41" s="25">
        <v>0</v>
      </c>
      <c r="H41" s="28">
        <f t="shared" si="7"/>
        <v>0</v>
      </c>
    </row>
    <row r="42" spans="2:8" ht="15" customHeight="1" x14ac:dyDescent="0.2">
      <c r="B42" s="9"/>
      <c r="C42" s="11"/>
      <c r="D42" s="11"/>
      <c r="E42" s="28"/>
      <c r="F42" s="11"/>
      <c r="G42" s="11"/>
      <c r="H42" s="28"/>
    </row>
    <row r="43" spans="2:8" x14ac:dyDescent="0.2">
      <c r="B43" s="7" t="s">
        <v>44</v>
      </c>
      <c r="C43" s="53">
        <f>SUM(C10:C17,C30,C36,C37,C39)</f>
        <v>4077118368</v>
      </c>
      <c r="D43" s="53">
        <f t="shared" ref="D43:H43" si="10">SUM(D10:D17,D30,D36,D37,D39)</f>
        <v>37251514.07</v>
      </c>
      <c r="E43" s="33">
        <f t="shared" si="10"/>
        <v>4114369882.0700002</v>
      </c>
      <c r="F43" s="53">
        <f t="shared" si="10"/>
        <v>4145091996.5899997</v>
      </c>
      <c r="G43" s="53">
        <f t="shared" si="10"/>
        <v>4145091996.5899997</v>
      </c>
      <c r="H43" s="33">
        <f t="shared" si="10"/>
        <v>67973628.589999959</v>
      </c>
    </row>
    <row r="44" spans="2:8" x14ac:dyDescent="0.2">
      <c r="B44" s="7" t="s">
        <v>45</v>
      </c>
      <c r="C44" s="53"/>
      <c r="D44" s="53"/>
      <c r="E44" s="33"/>
      <c r="F44" s="53"/>
      <c r="G44" s="53"/>
      <c r="H44" s="33"/>
    </row>
    <row r="45" spans="2:8" x14ac:dyDescent="0.2">
      <c r="B45" s="7" t="s">
        <v>46</v>
      </c>
      <c r="C45" s="31">
        <v>0</v>
      </c>
      <c r="D45" s="31">
        <v>0</v>
      </c>
      <c r="E45" s="31">
        <v>0</v>
      </c>
      <c r="F45" s="31">
        <v>0</v>
      </c>
      <c r="G45" s="31">
        <v>0</v>
      </c>
      <c r="H45" s="24">
        <v>0</v>
      </c>
    </row>
    <row r="46" spans="2:8" ht="15" customHeight="1" x14ac:dyDescent="0.2">
      <c r="B46" s="14"/>
      <c r="C46" s="15"/>
      <c r="D46" s="15"/>
      <c r="E46" s="29"/>
      <c r="F46" s="15"/>
      <c r="G46" s="15"/>
      <c r="H46" s="29"/>
    </row>
    <row r="47" spans="2:8" x14ac:dyDescent="0.2">
      <c r="B47" s="7" t="s">
        <v>47</v>
      </c>
      <c r="C47" s="23"/>
      <c r="D47" s="15"/>
      <c r="E47" s="29"/>
      <c r="F47" s="15"/>
      <c r="G47" s="15"/>
      <c r="H47" s="29"/>
    </row>
    <row r="48" spans="2:8" x14ac:dyDescent="0.2">
      <c r="B48" s="14" t="s">
        <v>48</v>
      </c>
      <c r="C48" s="22">
        <f>SUM(C49:C56)</f>
        <v>787761036</v>
      </c>
      <c r="D48" s="22">
        <f t="shared" ref="D48:G48" si="11">SUM(D49:D56)</f>
        <v>-6418977</v>
      </c>
      <c r="E48" s="26">
        <f>SUM(E49:E56)</f>
        <v>781342059</v>
      </c>
      <c r="F48" s="22">
        <f t="shared" si="11"/>
        <v>781630139</v>
      </c>
      <c r="G48" s="22">
        <f t="shared" si="11"/>
        <v>781630139</v>
      </c>
      <c r="H48" s="26">
        <f>SUM(H49:H56)</f>
        <v>-6130897</v>
      </c>
    </row>
    <row r="49" spans="2:8" ht="24" x14ac:dyDescent="0.2">
      <c r="B49" s="10" t="s">
        <v>49</v>
      </c>
      <c r="C49" s="25">
        <v>0</v>
      </c>
      <c r="D49" s="25">
        <v>0</v>
      </c>
      <c r="E49" s="28">
        <f>SUM(C49:D49)</f>
        <v>0</v>
      </c>
      <c r="F49" s="25">
        <v>0</v>
      </c>
      <c r="G49" s="25">
        <v>0</v>
      </c>
      <c r="H49" s="28">
        <f>SUM(G49-C49)</f>
        <v>0</v>
      </c>
    </row>
    <row r="50" spans="2:8" x14ac:dyDescent="0.2">
      <c r="B50" s="10" t="s">
        <v>50</v>
      </c>
      <c r="C50" s="25">
        <v>0</v>
      </c>
      <c r="D50" s="25">
        <v>0</v>
      </c>
      <c r="E50" s="28">
        <f t="shared" ref="E50:E56" si="12">SUM(C50:D50)</f>
        <v>0</v>
      </c>
      <c r="F50" s="25">
        <v>0</v>
      </c>
      <c r="G50" s="25">
        <v>0</v>
      </c>
      <c r="H50" s="28">
        <f t="shared" ref="H50:H56" si="13">SUM(G50-C50)</f>
        <v>0</v>
      </c>
    </row>
    <row r="51" spans="2:8" x14ac:dyDescent="0.2">
      <c r="B51" s="10" t="s">
        <v>51</v>
      </c>
      <c r="C51" s="25">
        <v>98533116</v>
      </c>
      <c r="D51" s="25">
        <v>-9480042</v>
      </c>
      <c r="E51" s="28">
        <f t="shared" si="12"/>
        <v>89053074</v>
      </c>
      <c r="F51" s="25">
        <v>90106418</v>
      </c>
      <c r="G51" s="25">
        <v>90106418</v>
      </c>
      <c r="H51" s="28">
        <f t="shared" si="13"/>
        <v>-8426698</v>
      </c>
    </row>
    <row r="52" spans="2:8" ht="36" x14ac:dyDescent="0.2">
      <c r="B52" s="10" t="s">
        <v>52</v>
      </c>
      <c r="C52" s="25">
        <v>689227920</v>
      </c>
      <c r="D52" s="25">
        <v>3061065</v>
      </c>
      <c r="E52" s="28">
        <f t="shared" si="12"/>
        <v>692288985</v>
      </c>
      <c r="F52" s="25">
        <v>691523721</v>
      </c>
      <c r="G52" s="25">
        <v>691523721</v>
      </c>
      <c r="H52" s="28">
        <f t="shared" si="13"/>
        <v>2295801</v>
      </c>
    </row>
    <row r="53" spans="2:8" x14ac:dyDescent="0.2">
      <c r="B53" s="10" t="s">
        <v>53</v>
      </c>
      <c r="C53" s="25">
        <v>0</v>
      </c>
      <c r="D53" s="25">
        <v>0</v>
      </c>
      <c r="E53" s="28">
        <f t="shared" si="12"/>
        <v>0</v>
      </c>
      <c r="F53" s="25">
        <v>0</v>
      </c>
      <c r="G53" s="25">
        <v>0</v>
      </c>
      <c r="H53" s="28">
        <f t="shared" si="13"/>
        <v>0</v>
      </c>
    </row>
    <row r="54" spans="2:8" ht="24" x14ac:dyDescent="0.2">
      <c r="B54" s="10" t="s">
        <v>54</v>
      </c>
      <c r="C54" s="25">
        <v>0</v>
      </c>
      <c r="D54" s="25">
        <v>0</v>
      </c>
      <c r="E54" s="28">
        <f t="shared" si="12"/>
        <v>0</v>
      </c>
      <c r="F54" s="25">
        <v>0</v>
      </c>
      <c r="G54" s="25">
        <v>0</v>
      </c>
      <c r="H54" s="28">
        <f t="shared" si="13"/>
        <v>0</v>
      </c>
    </row>
    <row r="55" spans="2:8" ht="24" x14ac:dyDescent="0.2">
      <c r="B55" s="10" t="s">
        <v>55</v>
      </c>
      <c r="C55" s="25">
        <v>0</v>
      </c>
      <c r="D55" s="25">
        <v>0</v>
      </c>
      <c r="E55" s="28">
        <f t="shared" si="12"/>
        <v>0</v>
      </c>
      <c r="F55" s="25">
        <v>0</v>
      </c>
      <c r="G55" s="25">
        <v>0</v>
      </c>
      <c r="H55" s="28">
        <f t="shared" si="13"/>
        <v>0</v>
      </c>
    </row>
    <row r="56" spans="2:8" ht="24" x14ac:dyDescent="0.2">
      <c r="B56" s="10" t="s">
        <v>56</v>
      </c>
      <c r="C56" s="25">
        <v>0</v>
      </c>
      <c r="D56" s="25">
        <v>0</v>
      </c>
      <c r="E56" s="28">
        <f t="shared" si="12"/>
        <v>0</v>
      </c>
      <c r="F56" s="25">
        <v>0</v>
      </c>
      <c r="G56" s="25">
        <v>0</v>
      </c>
      <c r="H56" s="28">
        <f t="shared" si="13"/>
        <v>0</v>
      </c>
    </row>
    <row r="57" spans="2:8" x14ac:dyDescent="0.2">
      <c r="B57" s="14" t="s">
        <v>57</v>
      </c>
      <c r="C57" s="22">
        <f>SUM(C58:C61)</f>
        <v>207907164</v>
      </c>
      <c r="D57" s="22">
        <f t="shared" ref="D57:G57" si="14">SUM(D58:D61)</f>
        <v>20912601</v>
      </c>
      <c r="E57" s="26">
        <f t="shared" si="14"/>
        <v>228819765</v>
      </c>
      <c r="F57" s="22">
        <f t="shared" si="14"/>
        <v>230134730.77000001</v>
      </c>
      <c r="G57" s="22">
        <f t="shared" si="14"/>
        <v>230134730.77000001</v>
      </c>
      <c r="H57" s="26">
        <f>SUM(H58:H61)</f>
        <v>22227566.770000011</v>
      </c>
    </row>
    <row r="58" spans="2:8" x14ac:dyDescent="0.2">
      <c r="B58" s="9" t="s">
        <v>58</v>
      </c>
      <c r="C58" s="25">
        <v>0</v>
      </c>
      <c r="D58" s="25">
        <v>0</v>
      </c>
      <c r="E58" s="28">
        <f>SUM(C58:D58)</f>
        <v>0</v>
      </c>
      <c r="F58" s="25">
        <v>0</v>
      </c>
      <c r="G58" s="25">
        <v>0</v>
      </c>
      <c r="H58" s="28">
        <f>SUM(G58-C58)</f>
        <v>0</v>
      </c>
    </row>
    <row r="59" spans="2:8" x14ac:dyDescent="0.2">
      <c r="B59" s="9" t="s">
        <v>59</v>
      </c>
      <c r="C59" s="25">
        <v>0</v>
      </c>
      <c r="D59" s="25">
        <v>0</v>
      </c>
      <c r="E59" s="28">
        <f t="shared" ref="E59:E64" si="15">SUM(C59:D59)</f>
        <v>0</v>
      </c>
      <c r="F59" s="25">
        <v>0</v>
      </c>
      <c r="G59" s="25">
        <v>0</v>
      </c>
      <c r="H59" s="28">
        <f t="shared" ref="H59:H61" si="16">SUM(G59-C59)</f>
        <v>0</v>
      </c>
    </row>
    <row r="60" spans="2:8" x14ac:dyDescent="0.2">
      <c r="B60" s="9" t="s">
        <v>60</v>
      </c>
      <c r="C60" s="25">
        <v>0</v>
      </c>
      <c r="D60" s="25">
        <v>0</v>
      </c>
      <c r="E60" s="28">
        <f t="shared" si="15"/>
        <v>0</v>
      </c>
      <c r="F60" s="25">
        <v>0</v>
      </c>
      <c r="G60" s="25">
        <v>0</v>
      </c>
      <c r="H60" s="28">
        <f t="shared" si="16"/>
        <v>0</v>
      </c>
    </row>
    <row r="61" spans="2:8" x14ac:dyDescent="0.2">
      <c r="B61" s="9" t="s">
        <v>61</v>
      </c>
      <c r="C61" s="25">
        <v>207907164</v>
      </c>
      <c r="D61" s="25">
        <v>20912601</v>
      </c>
      <c r="E61" s="28">
        <f t="shared" si="15"/>
        <v>228819765</v>
      </c>
      <c r="F61" s="25">
        <v>230134730.77000001</v>
      </c>
      <c r="G61" s="25">
        <v>230134730.77000001</v>
      </c>
      <c r="H61" s="28">
        <f t="shared" si="16"/>
        <v>22227566.770000011</v>
      </c>
    </row>
    <row r="62" spans="2:8" x14ac:dyDescent="0.2">
      <c r="B62" s="14" t="s">
        <v>62</v>
      </c>
      <c r="C62" s="22">
        <f>SUM(C63:C64)</f>
        <v>0</v>
      </c>
      <c r="D62" s="22">
        <f t="shared" ref="D62:G62" si="17">SUM(D63:D64)</f>
        <v>0</v>
      </c>
      <c r="E62" s="26">
        <f>SUM(E63:E64)</f>
        <v>0</v>
      </c>
      <c r="F62" s="22">
        <f t="shared" si="17"/>
        <v>0</v>
      </c>
      <c r="G62" s="22">
        <f t="shared" si="17"/>
        <v>0</v>
      </c>
      <c r="H62" s="26">
        <f>SUM(H63:H64)</f>
        <v>0</v>
      </c>
    </row>
    <row r="63" spans="2:8" ht="24" x14ac:dyDescent="0.2">
      <c r="B63" s="10" t="s">
        <v>63</v>
      </c>
      <c r="C63" s="25">
        <v>0</v>
      </c>
      <c r="D63" s="25">
        <v>0</v>
      </c>
      <c r="E63" s="28">
        <f t="shared" si="15"/>
        <v>0</v>
      </c>
      <c r="F63" s="25">
        <v>0</v>
      </c>
      <c r="G63" s="25">
        <v>0</v>
      </c>
      <c r="H63" s="28">
        <f>SUM(G63-C63)</f>
        <v>0</v>
      </c>
    </row>
    <row r="64" spans="2:8" x14ac:dyDescent="0.2">
      <c r="B64" s="9" t="s">
        <v>64</v>
      </c>
      <c r="C64" s="25">
        <v>0</v>
      </c>
      <c r="D64" s="25">
        <v>0</v>
      </c>
      <c r="E64" s="28">
        <f t="shared" si="15"/>
        <v>0</v>
      </c>
      <c r="F64" s="25">
        <v>0</v>
      </c>
      <c r="G64" s="25">
        <v>0</v>
      </c>
      <c r="H64" s="28">
        <f>SUM(G64-C64)</f>
        <v>0</v>
      </c>
    </row>
    <row r="65" spans="2:8" ht="21.75" customHeight="1" x14ac:dyDescent="0.2">
      <c r="B65" s="16" t="s">
        <v>65</v>
      </c>
      <c r="C65" s="24">
        <v>33534651</v>
      </c>
      <c r="D65" s="24">
        <v>0</v>
      </c>
      <c r="E65" s="26">
        <f>SUM(D65,C65)</f>
        <v>33534651</v>
      </c>
      <c r="F65" s="24">
        <v>28912941.77</v>
      </c>
      <c r="G65" s="24">
        <v>28912941.77</v>
      </c>
      <c r="H65" s="26">
        <f>SUM(G65-C65)</f>
        <v>-4621709.2300000004</v>
      </c>
    </row>
    <row r="66" spans="2:8" x14ac:dyDescent="0.2">
      <c r="B66" s="14" t="s">
        <v>66</v>
      </c>
      <c r="C66" s="24">
        <v>0</v>
      </c>
      <c r="D66" s="24">
        <v>0</v>
      </c>
      <c r="E66" s="26">
        <f>SUM(D66,C66)</f>
        <v>0</v>
      </c>
      <c r="F66" s="24">
        <v>0</v>
      </c>
      <c r="G66" s="24">
        <v>0</v>
      </c>
      <c r="H66" s="26">
        <f>SUM(G66-C66)</f>
        <v>0</v>
      </c>
    </row>
    <row r="67" spans="2:8" ht="15" customHeight="1" x14ac:dyDescent="0.2">
      <c r="B67" s="14"/>
      <c r="C67" s="11"/>
      <c r="D67" s="11"/>
      <c r="E67" s="28"/>
      <c r="F67" s="11"/>
      <c r="G67" s="11"/>
      <c r="H67" s="28"/>
    </row>
    <row r="68" spans="2:8" ht="24" x14ac:dyDescent="0.2">
      <c r="B68" s="17" t="s">
        <v>67</v>
      </c>
      <c r="C68" s="22">
        <f>SUM(C48,C57,C62,C65,C66)</f>
        <v>1029202851</v>
      </c>
      <c r="D68" s="22">
        <f t="shared" ref="D68:G68" si="18">SUM(D48,D57,D62,D65,D66)</f>
        <v>14493624</v>
      </c>
      <c r="E68" s="26">
        <f t="shared" si="18"/>
        <v>1043696475</v>
      </c>
      <c r="F68" s="22">
        <f t="shared" si="18"/>
        <v>1040677811.54</v>
      </c>
      <c r="G68" s="22">
        <f t="shared" si="18"/>
        <v>1040677811.54</v>
      </c>
      <c r="H68" s="26">
        <f>SUM(H48,H57,H62,H65,H66)</f>
        <v>11474960.54000001</v>
      </c>
    </row>
    <row r="69" spans="2:8" ht="15" customHeight="1" x14ac:dyDescent="0.2">
      <c r="B69" s="14"/>
      <c r="C69" s="11"/>
      <c r="D69" s="11"/>
      <c r="E69" s="28"/>
      <c r="F69" s="11"/>
      <c r="G69" s="11"/>
      <c r="H69" s="28"/>
    </row>
    <row r="70" spans="2:8" x14ac:dyDescent="0.2">
      <c r="B70" s="7" t="s">
        <v>68</v>
      </c>
      <c r="C70" s="22">
        <f>C71</f>
        <v>307500000</v>
      </c>
      <c r="D70" s="22">
        <f t="shared" ref="D70:G70" si="19">D71</f>
        <v>0</v>
      </c>
      <c r="E70" s="26">
        <f t="shared" si="19"/>
        <v>307500000</v>
      </c>
      <c r="F70" s="22">
        <f t="shared" si="19"/>
        <v>0</v>
      </c>
      <c r="G70" s="22">
        <f t="shared" si="19"/>
        <v>0</v>
      </c>
      <c r="H70" s="26">
        <f>H71</f>
        <v>-307500000</v>
      </c>
    </row>
    <row r="71" spans="2:8" x14ac:dyDescent="0.2">
      <c r="B71" s="9" t="s">
        <v>69</v>
      </c>
      <c r="C71" s="25">
        <v>307500000</v>
      </c>
      <c r="D71" s="25">
        <v>0</v>
      </c>
      <c r="E71" s="25">
        <f t="shared" ref="E71" si="20">SUM(C71:D71)</f>
        <v>307500000</v>
      </c>
      <c r="F71" s="25">
        <v>0</v>
      </c>
      <c r="G71" s="25">
        <v>0</v>
      </c>
      <c r="H71" s="25">
        <f>SUM(G71-C71)</f>
        <v>-307500000</v>
      </c>
    </row>
    <row r="72" spans="2:8" ht="15" customHeight="1" x14ac:dyDescent="0.2">
      <c r="B72" s="14"/>
      <c r="C72" s="11"/>
      <c r="D72" s="11"/>
      <c r="E72" s="28"/>
      <c r="F72" s="11"/>
      <c r="G72" s="11"/>
      <c r="H72" s="28"/>
    </row>
    <row r="73" spans="2:8" x14ac:dyDescent="0.2">
      <c r="B73" s="7" t="s">
        <v>70</v>
      </c>
      <c r="C73" s="22">
        <f>SUM(C43,C68,C70)</f>
        <v>5413821219</v>
      </c>
      <c r="D73" s="22">
        <f t="shared" ref="D73:G73" si="21">SUM(D43,D68,D70)</f>
        <v>51745138.07</v>
      </c>
      <c r="E73" s="26">
        <f t="shared" si="21"/>
        <v>5465566357.0699997</v>
      </c>
      <c r="F73" s="22">
        <f t="shared" si="21"/>
        <v>5185769808.1299992</v>
      </c>
      <c r="G73" s="22">
        <f t="shared" si="21"/>
        <v>5185769808.1299992</v>
      </c>
      <c r="H73" s="26">
        <f>SUM(H43,H68,H70)</f>
        <v>-228051410.87000003</v>
      </c>
    </row>
    <row r="74" spans="2:8" ht="15" customHeight="1" x14ac:dyDescent="0.2">
      <c r="B74" s="14"/>
      <c r="C74" s="18"/>
      <c r="D74" s="18"/>
      <c r="E74" s="18"/>
      <c r="F74" s="18"/>
      <c r="G74" s="18"/>
      <c r="H74" s="18"/>
    </row>
    <row r="75" spans="2:8" x14ac:dyDescent="0.2">
      <c r="B75" s="19" t="s">
        <v>71</v>
      </c>
      <c r="C75" s="22"/>
      <c r="D75" s="22"/>
      <c r="E75" s="26"/>
      <c r="F75" s="22"/>
      <c r="G75" s="22"/>
      <c r="H75" s="26"/>
    </row>
    <row r="76" spans="2:8" ht="24" customHeight="1" x14ac:dyDescent="0.2">
      <c r="B76" s="10" t="s">
        <v>72</v>
      </c>
      <c r="C76" s="25">
        <v>0</v>
      </c>
      <c r="D76" s="25">
        <v>0</v>
      </c>
      <c r="E76" s="28">
        <f t="shared" ref="E76:E77" si="22">SUM(C76:D76)</f>
        <v>0</v>
      </c>
      <c r="F76" s="25">
        <v>0</v>
      </c>
      <c r="G76" s="25">
        <v>0</v>
      </c>
      <c r="H76" s="28">
        <f>SUM(G76-C76)</f>
        <v>0</v>
      </c>
    </row>
    <row r="77" spans="2:8" ht="24" customHeight="1" x14ac:dyDescent="0.2">
      <c r="B77" s="10" t="s">
        <v>73</v>
      </c>
      <c r="C77" s="25">
        <v>307500000</v>
      </c>
      <c r="D77" s="25">
        <v>0</v>
      </c>
      <c r="E77" s="28">
        <f t="shared" si="22"/>
        <v>307500000</v>
      </c>
      <c r="F77" s="25">
        <v>0</v>
      </c>
      <c r="G77" s="25">
        <v>0</v>
      </c>
      <c r="H77" s="28">
        <f>SUM(G77-C77)</f>
        <v>-307500000</v>
      </c>
    </row>
    <row r="78" spans="2:8" ht="12.75" thickBot="1" x14ac:dyDescent="0.25">
      <c r="B78" s="20" t="s">
        <v>74</v>
      </c>
      <c r="C78" s="21">
        <f>SUM(C76:C77)</f>
        <v>307500000</v>
      </c>
      <c r="D78" s="21">
        <f t="shared" ref="D78:G78" si="23">SUM(D76:D77)</f>
        <v>0</v>
      </c>
      <c r="E78" s="30">
        <f t="shared" si="23"/>
        <v>307500000</v>
      </c>
      <c r="F78" s="21">
        <f t="shared" si="23"/>
        <v>0</v>
      </c>
      <c r="G78" s="21">
        <f t="shared" si="23"/>
        <v>0</v>
      </c>
      <c r="H78" s="30">
        <f>SUM(G78-C78)</f>
        <v>-307500000</v>
      </c>
    </row>
    <row r="97" spans="17:17" x14ac:dyDescent="0.2">
      <c r="Q97" s="3"/>
    </row>
  </sheetData>
  <sheetProtection formatColumns="0" formatRows="0"/>
  <mergeCells count="13">
    <mergeCell ref="H43:H44"/>
    <mergeCell ref="B2:H2"/>
    <mergeCell ref="B3:H3"/>
    <mergeCell ref="B4:H4"/>
    <mergeCell ref="B5:H5"/>
    <mergeCell ref="B6:B7"/>
    <mergeCell ref="C6:G6"/>
    <mergeCell ref="H6:H7"/>
    <mergeCell ref="C43:C44"/>
    <mergeCell ref="D43:D44"/>
    <mergeCell ref="E43:E44"/>
    <mergeCell ref="F43:F44"/>
    <mergeCell ref="G43:G44"/>
  </mergeCells>
  <printOptions horizontalCentered="1"/>
  <pageMargins left="0.23622047244094491" right="0.23622047244094491" top="0.94488188976377963" bottom="0.35433070866141736" header="0.31496062992125984" footer="0.31496062992125984"/>
  <pageSetup scale="60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EAI_DET</vt:lpstr>
      <vt:lpstr>EAI_DET!Área_de_impresión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Tesorería  Control Financiero</cp:lastModifiedBy>
  <cp:lastPrinted>2025-04-23T19:02:48Z</cp:lastPrinted>
  <dcterms:created xsi:type="dcterms:W3CDTF">2020-01-08T20:55:35Z</dcterms:created>
  <dcterms:modified xsi:type="dcterms:W3CDTF">2025-10-20T16:50:16Z</dcterms:modified>
</cp:coreProperties>
</file>